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maddy\Dropbox\LCSC\Courses\Statistics\My Lessons\Excel Files\Chapter 13\"/>
    </mc:Choice>
  </mc:AlternateContent>
  <bookViews>
    <workbookView xWindow="480" yWindow="120" windowWidth="18195" windowHeight="12330"/>
  </bookViews>
  <sheets>
    <sheet name="Working" sheetId="1" r:id="rId1"/>
    <sheet name="Solved" sheetId="2" r:id="rId2"/>
    <sheet name="With Data Analysis" sheetId="3" r:id="rId3"/>
    <sheet name="Confidence Intervals" sheetId="4" r:id="rId4"/>
  </sheets>
  <calcPr calcId="152511"/>
</workbook>
</file>

<file path=xl/calcChain.xml><?xml version="1.0" encoding="utf-8"?>
<calcChain xmlns="http://schemas.openxmlformats.org/spreadsheetml/2006/main">
  <c r="D8" i="4" l="1"/>
  <c r="C6" i="4"/>
  <c r="C17" i="2" l="1"/>
  <c r="B18" i="2" s="1"/>
  <c r="E4" i="2"/>
  <c r="E9" i="2"/>
  <c r="E10" i="2"/>
  <c r="E11" i="2"/>
  <c r="E12" i="2"/>
  <c r="D8" i="2"/>
  <c r="D9" i="2"/>
  <c r="F9" i="2" s="1"/>
  <c r="D10" i="2"/>
  <c r="F10" i="2" s="1"/>
  <c r="C13" i="2"/>
  <c r="B13" i="2"/>
  <c r="C14" i="2"/>
  <c r="B14" i="2"/>
  <c r="F13" i="1"/>
  <c r="F8" i="2" l="1"/>
  <c r="G9" i="2"/>
  <c r="G10" i="2"/>
  <c r="G7" i="2"/>
  <c r="G8" i="2"/>
  <c r="G11" i="2"/>
  <c r="G4" i="2"/>
  <c r="G12" i="2"/>
  <c r="G5" i="2"/>
  <c r="G3" i="2"/>
  <c r="G13" i="2" s="1"/>
  <c r="C13" i="4" s="1"/>
  <c r="G6" i="2"/>
  <c r="B11" i="4"/>
  <c r="D7" i="2"/>
  <c r="D6" i="2"/>
  <c r="F6" i="2" s="1"/>
  <c r="E8" i="2"/>
  <c r="D3" i="2"/>
  <c r="F3" i="2" s="1"/>
  <c r="D5" i="2"/>
  <c r="F5" i="2" s="1"/>
  <c r="E7" i="2"/>
  <c r="D12" i="2"/>
  <c r="F12" i="2" s="1"/>
  <c r="D4" i="2"/>
  <c r="F4" i="2" s="1"/>
  <c r="E6" i="2"/>
  <c r="D11" i="2"/>
  <c r="F11" i="2" s="1"/>
  <c r="E3" i="2"/>
  <c r="E5" i="2"/>
  <c r="F7" i="2" l="1"/>
  <c r="F13" i="2" s="1"/>
  <c r="B15" i="2" s="1"/>
  <c r="B21" i="2" s="1"/>
  <c r="C17" i="4"/>
  <c r="C15" i="4"/>
  <c r="D4" i="4" l="1"/>
  <c r="B22" i="2"/>
  <c r="C4" i="4" l="1"/>
  <c r="F4" i="4" s="1"/>
  <c r="C26" i="2"/>
</calcChain>
</file>

<file path=xl/sharedStrings.xml><?xml version="1.0" encoding="utf-8"?>
<sst xmlns="http://schemas.openxmlformats.org/spreadsheetml/2006/main" count="74" uniqueCount="54">
  <si>
    <t>Dependent</t>
  </si>
  <si>
    <t>Independent</t>
  </si>
  <si>
    <t>Calls (x)</t>
  </si>
  <si>
    <t>Sales (y)</t>
  </si>
  <si>
    <t>Total</t>
  </si>
  <si>
    <t>S</t>
  </si>
  <si>
    <t>r</t>
  </si>
  <si>
    <t>mean</t>
  </si>
  <si>
    <t>Mean</t>
  </si>
  <si>
    <t>s</t>
  </si>
  <si>
    <t>using function</t>
  </si>
  <si>
    <t>t</t>
  </si>
  <si>
    <t>Regression</t>
  </si>
  <si>
    <t>b</t>
  </si>
  <si>
    <t>a</t>
  </si>
  <si>
    <t>Predicted Value of Y</t>
  </si>
  <si>
    <t xml:space="preserve">with X = </t>
  </si>
  <si>
    <t>Using fuction: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</si>
  <si>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</si>
  <si>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</si>
  <si>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</si>
  <si>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</si>
  <si>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</si>
  <si>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</si>
  <si>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</si>
  <si>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</si>
  <si>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</si>
  <si>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</si>
  <si>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</si>
  <si>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</si>
  <si>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</si>
  <si>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</si>
  <si>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</si>
  <si>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</si>
  <si>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</si>
  <si>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</si>
  <si>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</si>
  <si>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</si>
  <si>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</si>
  <si>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</si>
  <si>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</si>
  <si>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Regression Confidence Interval</t>
  </si>
  <si>
    <t>Using Copier Sales Data</t>
  </si>
  <si>
    <t>Slope</t>
  </si>
  <si>
    <t>X</t>
  </si>
  <si>
    <t>Predicted Y</t>
  </si>
  <si>
    <t>Regression Equation</t>
  </si>
  <si>
    <t>Critcal T Value:</t>
  </si>
  <si>
    <t>=TINV(0.05,8)</t>
  </si>
  <si>
    <t>Std Error of the Estimate</t>
  </si>
  <si>
    <t>n</t>
  </si>
  <si>
    <t>X bar</t>
  </si>
  <si>
    <t>Margin of error (all)</t>
  </si>
  <si>
    <t>Margine of error (one)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</si>
</sst>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quotePrefix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581026</xdr:colOff>
      <xdr:row>0</xdr:row>
      <xdr:rowOff>161924</xdr:rowOff>
    </xdr:from>
    <xdr:ext cx="609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533651" y="161924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𝑦</m:t>
                    </m:r>
                    <m:r>
                      <a:rPr lang="en-US" sz="1100" b="0" i="1">
                        <a:latin typeface="Cambria Math"/>
                      </a:rPr>
                      <m:t> −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533651" y="161924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𝑦 −𝑦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61911</xdr:colOff>
      <xdr:row>0</xdr:row>
      <xdr:rowOff>157162</xdr:rowOff>
    </xdr:from>
    <xdr:ext cx="5810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014536" y="157162"/>
              <a:ext cx="5810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𝑥</m:t>
                    </m:r>
                    <m:r>
                      <a:rPr lang="en-US" sz="1100" b="0" i="1">
                        <a:latin typeface="Cambria Math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014536" y="157162"/>
              <a:ext cx="5810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𝑥−𝑥 ̅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595312</xdr:colOff>
      <xdr:row>0</xdr:row>
      <xdr:rowOff>157162</xdr:rowOff>
    </xdr:from>
    <xdr:ext cx="12192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157537" y="157162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(</m:t>
                    </m:r>
                    <m:r>
                      <a:rPr lang="en-US" sz="1100" b="0" i="1">
                        <a:latin typeface="Cambria Math"/>
                      </a:rPr>
                      <m:t>𝑥</m:t>
                    </m:r>
                    <m:r>
                      <a:rPr lang="en-US" sz="1100" b="0" i="1">
                        <a:latin typeface="Cambria Math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/>
                      </a:rPr>
                      <m:t>)(</m:t>
                    </m:r>
                    <m:r>
                      <a:rPr lang="en-US" sz="1100" b="0" i="1">
                        <a:latin typeface="Cambria Math"/>
                      </a:rPr>
                      <m:t>𝑦</m:t>
                    </m:r>
                    <m:r>
                      <a:rPr lang="en-US" sz="1100" b="0" i="1">
                        <a:latin typeface="Cambria Math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157537" y="157162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(𝑥 − 𝑥 ̅)(𝑦 − 𝑦 ̅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4</xdr:col>
      <xdr:colOff>123827</xdr:colOff>
      <xdr:row>13</xdr:row>
      <xdr:rowOff>53118</xdr:rowOff>
    </xdr:from>
    <xdr:to>
      <xdr:col>5</xdr:col>
      <xdr:colOff>909639</xdr:colOff>
      <xdr:row>15</xdr:row>
      <xdr:rowOff>109098</xdr:rowOff>
    </xdr:to>
    <xdr:pic>
      <xdr:nvPicPr>
        <xdr:cNvPr id="5" name="Picture 4"/>
        <xdr:cNvPicPr>
          <a:picLocks noGrp="1" noChangeAspect="1" noChangeArrowheads="1"/>
        </xdr:cNvPicPr>
      </xdr:nvPicPr>
      <xdr:blipFill rotWithShape="1">
        <a:blip xmlns:r="http://schemas.openxmlformats.org/officeDocument/2006/relationships" r:embed="rId1"/>
        <a:srcRect r="60699"/>
        <a:stretch/>
      </xdr:blipFill>
      <xdr:spPr bwMode="auto">
        <a:xfrm>
          <a:off x="2686052" y="2529618"/>
          <a:ext cx="1395412" cy="43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</xdr:pic>
    <xdr:clientData/>
  </xdr:twoCellAnchor>
  <xdr:twoCellAnchor editAs="oneCell">
    <xdr:from>
      <xdr:col>4</xdr:col>
      <xdr:colOff>185738</xdr:colOff>
      <xdr:row>15</xdr:row>
      <xdr:rowOff>167996</xdr:rowOff>
    </xdr:from>
    <xdr:to>
      <xdr:col>5</xdr:col>
      <xdr:colOff>357188</xdr:colOff>
      <xdr:row>18</xdr:row>
      <xdr:rowOff>25570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951" r="64394"/>
        <a:stretch/>
      </xdr:blipFill>
      <xdr:spPr>
        <a:xfrm>
          <a:off x="2747963" y="3025496"/>
          <a:ext cx="781050" cy="42907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</xdr:colOff>
      <xdr:row>18</xdr:row>
      <xdr:rowOff>161925</xdr:rowOff>
    </xdr:from>
    <xdr:to>
      <xdr:col>5</xdr:col>
      <xdr:colOff>600817</xdr:colOff>
      <xdr:row>21</xdr:row>
      <xdr:rowOff>133350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201" t="41079" r="76630" b="7066"/>
        <a:stretch/>
      </xdr:blipFill>
      <xdr:spPr>
        <a:xfrm>
          <a:off x="2743199" y="3590925"/>
          <a:ext cx="1029443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21</xdr:row>
      <xdr:rowOff>145974</xdr:rowOff>
    </xdr:from>
    <xdr:to>
      <xdr:col>5</xdr:col>
      <xdr:colOff>800100</xdr:colOff>
      <xdr:row>23</xdr:row>
      <xdr:rowOff>186790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42" t="57561" r="68363"/>
        <a:stretch/>
      </xdr:blipFill>
      <xdr:spPr>
        <a:xfrm>
          <a:off x="2705100" y="4146474"/>
          <a:ext cx="1266825" cy="421816"/>
        </a:xfrm>
        <a:prstGeom prst="rect">
          <a:avLst/>
        </a:prstGeom>
      </xdr:spPr>
    </xdr:pic>
    <xdr:clientData/>
  </xdr:twoCellAnchor>
  <xdr:twoCellAnchor editAs="oneCell">
    <xdr:from>
      <xdr:col>5</xdr:col>
      <xdr:colOff>558800</xdr:colOff>
      <xdr:row>24</xdr:row>
      <xdr:rowOff>63501</xdr:rowOff>
    </xdr:from>
    <xdr:to>
      <xdr:col>8</xdr:col>
      <xdr:colOff>88900</xdr:colOff>
      <xdr:row>27</xdr:row>
      <xdr:rowOff>91273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62614"/>
        <a:stretch/>
      </xdr:blipFill>
      <xdr:spPr>
        <a:xfrm>
          <a:off x="3733800" y="4635501"/>
          <a:ext cx="1873250" cy="59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581026</xdr:colOff>
      <xdr:row>0</xdr:row>
      <xdr:rowOff>161924</xdr:rowOff>
    </xdr:from>
    <xdr:ext cx="6096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533651" y="161924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𝑦</m:t>
                    </m:r>
                    <m:r>
                      <a:rPr lang="en-US" sz="1100" b="0" i="1">
                        <a:latin typeface="Cambria Math"/>
                      </a:rPr>
                      <m:t> −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533651" y="161924"/>
              <a:ext cx="6096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𝑦 −𝑦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61911</xdr:colOff>
      <xdr:row>0</xdr:row>
      <xdr:rowOff>157162</xdr:rowOff>
    </xdr:from>
    <xdr:ext cx="5810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014536" y="157162"/>
              <a:ext cx="5810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𝑥</m:t>
                    </m:r>
                    <m:r>
                      <a:rPr lang="en-US" sz="1100" b="0" i="1">
                        <a:latin typeface="Cambria Math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014536" y="157162"/>
              <a:ext cx="5810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𝑥−𝑥 ̅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595312</xdr:colOff>
      <xdr:row>0</xdr:row>
      <xdr:rowOff>157162</xdr:rowOff>
    </xdr:from>
    <xdr:ext cx="12192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157537" y="157162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(</m:t>
                    </m:r>
                    <m:r>
                      <a:rPr lang="en-US" sz="1100" b="0" i="1">
                        <a:latin typeface="Cambria Math"/>
                      </a:rPr>
                      <m:t>𝑥</m:t>
                    </m:r>
                    <m:r>
                      <a:rPr lang="en-US" sz="1100" b="0" i="1">
                        <a:latin typeface="Cambria Math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/>
                      </a:rPr>
                      <m:t>)(</m:t>
                    </m:r>
                    <m:r>
                      <a:rPr lang="en-US" sz="1100" b="0" i="1">
                        <a:latin typeface="Cambria Math"/>
                      </a:rPr>
                      <m:t>𝑦</m:t>
                    </m:r>
                    <m:r>
                      <a:rPr lang="en-US" sz="1100" b="0" i="1">
                        <a:latin typeface="Cambria Math"/>
                      </a:rPr>
                      <m:t> − 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/>
                          </a:rPr>
                          <m:t>𝑦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157537" y="157162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(𝑥 − 𝑥 ̅)(𝑦 − 𝑦 ̅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4</xdr:col>
      <xdr:colOff>76201</xdr:colOff>
      <xdr:row>13</xdr:row>
      <xdr:rowOff>86454</xdr:rowOff>
    </xdr:from>
    <xdr:to>
      <xdr:col>5</xdr:col>
      <xdr:colOff>304800</xdr:colOff>
      <xdr:row>15</xdr:row>
      <xdr:rowOff>75729</xdr:rowOff>
    </xdr:to>
    <xdr:pic>
      <xdr:nvPicPr>
        <xdr:cNvPr id="5" name="Picture 4"/>
        <xdr:cNvPicPr>
          <a:picLocks noGrp="1" noChangeAspect="1" noChangeArrowheads="1"/>
        </xdr:cNvPicPr>
      </xdr:nvPicPr>
      <xdr:blipFill rotWithShape="1">
        <a:blip xmlns:r="http://schemas.openxmlformats.org/officeDocument/2006/relationships" r:embed="rId1"/>
        <a:srcRect r="60699"/>
        <a:stretch/>
      </xdr:blipFill>
      <xdr:spPr bwMode="auto">
        <a:xfrm>
          <a:off x="2638426" y="2562954"/>
          <a:ext cx="838199" cy="37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</xdr:pic>
    <xdr:clientData/>
  </xdr:twoCellAnchor>
  <xdr:twoCellAnchor editAs="oneCell">
    <xdr:from>
      <xdr:col>3</xdr:col>
      <xdr:colOff>600076</xdr:colOff>
      <xdr:row>16</xdr:row>
      <xdr:rowOff>152400</xdr:rowOff>
    </xdr:from>
    <xdr:to>
      <xdr:col>5</xdr:col>
      <xdr:colOff>161926</xdr:colOff>
      <xdr:row>19</xdr:row>
      <xdr:rowOff>11685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2701" y="3200400"/>
          <a:ext cx="781050" cy="43078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</xdr:colOff>
      <xdr:row>18</xdr:row>
      <xdr:rowOff>161925</xdr:rowOff>
    </xdr:from>
    <xdr:to>
      <xdr:col>5</xdr:col>
      <xdr:colOff>600817</xdr:colOff>
      <xdr:row>21</xdr:row>
      <xdr:rowOff>133350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201" t="41079" r="76630" b="7066"/>
        <a:stretch/>
      </xdr:blipFill>
      <xdr:spPr>
        <a:xfrm>
          <a:off x="2743199" y="3590925"/>
          <a:ext cx="1029443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21</xdr:row>
      <xdr:rowOff>145974</xdr:rowOff>
    </xdr:from>
    <xdr:to>
      <xdr:col>5</xdr:col>
      <xdr:colOff>800100</xdr:colOff>
      <xdr:row>23</xdr:row>
      <xdr:rowOff>186790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42" t="57561" r="68363"/>
        <a:stretch/>
      </xdr:blipFill>
      <xdr:spPr>
        <a:xfrm>
          <a:off x="2705100" y="4146474"/>
          <a:ext cx="1266825" cy="42181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7</xdr:col>
      <xdr:colOff>139700</xdr:colOff>
      <xdr:row>28</xdr:row>
      <xdr:rowOff>27772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62614"/>
        <a:stretch/>
      </xdr:blipFill>
      <xdr:spPr>
        <a:xfrm>
          <a:off x="3171825" y="4762500"/>
          <a:ext cx="1873250" cy="599272"/>
        </a:xfrm>
        <a:prstGeom prst="rect">
          <a:avLst/>
        </a:prstGeom>
      </xdr:spPr>
    </xdr:pic>
    <xdr:clientData/>
  </xdr:twoCellAnchor>
  <xdr:oneCellAnchor>
    <xdr:from>
      <xdr:col>6</xdr:col>
      <xdr:colOff>4761</xdr:colOff>
      <xdr:row>0</xdr:row>
      <xdr:rowOff>166688</xdr:rowOff>
    </xdr:from>
    <xdr:ext cx="947739" cy="2238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4300536" y="166688"/>
              <a:ext cx="947739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𝑥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en-US" sz="1100" b="0" i="1">
                                <a:latin typeface="Cambria Math"/>
                              </a:rPr>
                              <m:t> 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4300536" y="166688"/>
              <a:ext cx="947739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(𝑥−𝑥 ̅  )^2</a:t>
              </a:r>
              <a:endParaRPr lang="en-US" sz="1100" b="0"/>
            </a:p>
            <a:p>
              <a:pPr/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1466849" cy="4191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0" y="2619375"/>
              <a:ext cx="1466849" cy="419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/>
                    </m:nary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𝑥</m:t>
                            </m:r>
                            <m:r>
                              <a:rPr lang="en-US" sz="1100" b="0" i="1">
                                <a:latin typeface="Cambria Math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lang="en-US" sz="1100" b="0" i="1">
                                <a:latin typeface="Cambria Math"/>
                              </a:rPr>
                              <m:t> 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2619375"/>
              <a:ext cx="1466849" cy="419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∑ (𝑥−𝑥 ̅  )^2</a:t>
              </a:r>
              <a:endParaRPr lang="en-US" sz="1100" b="0"/>
            </a:p>
            <a:p>
              <a:pPr/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50" zoomScaleNormal="150" workbookViewId="0">
      <selection activeCell="F13" sqref="F13"/>
    </sheetView>
  </sheetViews>
  <sheetFormatPr defaultRowHeight="15" x14ac:dyDescent="0.25"/>
  <cols>
    <col min="2" max="2" width="11" bestFit="1" customWidth="1"/>
    <col min="6" max="6" width="16.85546875" bestFit="1" customWidth="1"/>
  </cols>
  <sheetData>
    <row r="1" spans="1:9" x14ac:dyDescent="0.25">
      <c r="B1" t="s">
        <v>0</v>
      </c>
      <c r="C1" t="s">
        <v>1</v>
      </c>
    </row>
    <row r="2" spans="1:9" x14ac:dyDescent="0.25">
      <c r="B2" s="1" t="s">
        <v>2</v>
      </c>
      <c r="C2" s="1" t="s">
        <v>3</v>
      </c>
      <c r="D2" s="1"/>
      <c r="E2" s="1"/>
      <c r="F2" s="1"/>
      <c r="G2" s="1"/>
      <c r="H2" s="1"/>
      <c r="I2" s="1"/>
    </row>
    <row r="3" spans="1:9" x14ac:dyDescent="0.25">
      <c r="B3">
        <v>20</v>
      </c>
      <c r="C3">
        <v>30</v>
      </c>
      <c r="D3" s="3"/>
      <c r="E3" s="3"/>
      <c r="F3" s="3"/>
    </row>
    <row r="4" spans="1:9" x14ac:dyDescent="0.25">
      <c r="B4">
        <v>40</v>
      </c>
      <c r="C4">
        <v>60</v>
      </c>
      <c r="D4" s="3"/>
      <c r="E4" s="3"/>
      <c r="F4" s="3"/>
    </row>
    <row r="5" spans="1:9" x14ac:dyDescent="0.25">
      <c r="B5">
        <v>20</v>
      </c>
      <c r="C5">
        <v>40</v>
      </c>
      <c r="D5" s="3"/>
      <c r="E5" s="3"/>
      <c r="F5" s="3"/>
    </row>
    <row r="6" spans="1:9" x14ac:dyDescent="0.25">
      <c r="B6">
        <v>30</v>
      </c>
      <c r="C6">
        <v>60</v>
      </c>
      <c r="D6" s="3"/>
      <c r="E6" s="3"/>
      <c r="F6" s="3"/>
    </row>
    <row r="7" spans="1:9" x14ac:dyDescent="0.25">
      <c r="B7">
        <v>10</v>
      </c>
      <c r="C7">
        <v>30</v>
      </c>
      <c r="D7" s="3"/>
      <c r="E7" s="3"/>
      <c r="F7" s="3"/>
    </row>
    <row r="8" spans="1:9" x14ac:dyDescent="0.25">
      <c r="B8">
        <v>10</v>
      </c>
      <c r="C8">
        <v>40</v>
      </c>
      <c r="D8" s="3"/>
      <c r="E8" s="3"/>
      <c r="F8" s="3"/>
    </row>
    <row r="9" spans="1:9" x14ac:dyDescent="0.25">
      <c r="B9">
        <v>20</v>
      </c>
      <c r="C9">
        <v>40</v>
      </c>
      <c r="D9" s="3"/>
      <c r="E9" s="3"/>
      <c r="F9" s="3"/>
    </row>
    <row r="10" spans="1:9" x14ac:dyDescent="0.25">
      <c r="B10">
        <v>20</v>
      </c>
      <c r="C10">
        <v>50</v>
      </c>
      <c r="D10" s="3"/>
      <c r="E10" s="3"/>
      <c r="F10" s="3"/>
    </row>
    <row r="11" spans="1:9" x14ac:dyDescent="0.25">
      <c r="B11">
        <v>20</v>
      </c>
      <c r="C11">
        <v>30</v>
      </c>
      <c r="D11" s="3"/>
      <c r="E11" s="3"/>
      <c r="F11" s="3"/>
    </row>
    <row r="12" spans="1:9" x14ac:dyDescent="0.25">
      <c r="B12">
        <v>30</v>
      </c>
      <c r="C12">
        <v>70</v>
      </c>
      <c r="D12" s="3"/>
      <c r="E12" s="3"/>
      <c r="F12" s="3"/>
    </row>
    <row r="13" spans="1:9" x14ac:dyDescent="0.25">
      <c r="A13" s="2" t="s">
        <v>8</v>
      </c>
      <c r="B13" s="3"/>
      <c r="C13" s="3"/>
      <c r="E13" t="s">
        <v>4</v>
      </c>
      <c r="F13">
        <f>SUM(F3:F12)</f>
        <v>0</v>
      </c>
    </row>
    <row r="14" spans="1:9" x14ac:dyDescent="0.25">
      <c r="A14" s="2" t="s">
        <v>9</v>
      </c>
      <c r="B14" s="3"/>
      <c r="C14" s="3"/>
    </row>
    <row r="15" spans="1:9" x14ac:dyDescent="0.25">
      <c r="A15" t="s">
        <v>6</v>
      </c>
      <c r="B15" s="3"/>
    </row>
    <row r="18" spans="1:5" x14ac:dyDescent="0.25">
      <c r="A18" t="s">
        <v>11</v>
      </c>
      <c r="B18" s="3"/>
    </row>
    <row r="20" spans="1:5" x14ac:dyDescent="0.25">
      <c r="A20" s="14" t="s">
        <v>12</v>
      </c>
      <c r="B20" s="14"/>
      <c r="C20" s="14"/>
    </row>
    <row r="21" spans="1:5" x14ac:dyDescent="0.25">
      <c r="A21" s="2" t="s">
        <v>13</v>
      </c>
      <c r="B21" s="3"/>
    </row>
    <row r="22" spans="1:5" x14ac:dyDescent="0.25">
      <c r="A22" s="2" t="s">
        <v>14</v>
      </c>
      <c r="B22" s="3"/>
    </row>
    <row r="26" spans="1:5" x14ac:dyDescent="0.25">
      <c r="A26" t="s">
        <v>15</v>
      </c>
      <c r="C26" s="3"/>
      <c r="D26" t="s">
        <v>16</v>
      </c>
      <c r="E26">
        <v>20</v>
      </c>
    </row>
  </sheetData>
  <mergeCells count="1"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H13" sqref="H13"/>
    </sheetView>
  </sheetViews>
  <sheetFormatPr defaultRowHeight="15" x14ac:dyDescent="0.25"/>
  <cols>
    <col min="2" max="2" width="11" bestFit="1" customWidth="1"/>
    <col min="6" max="6" width="16.85546875" bestFit="1" customWidth="1"/>
  </cols>
  <sheetData>
    <row r="1" spans="1:9" x14ac:dyDescent="0.25">
      <c r="B1" t="s">
        <v>0</v>
      </c>
      <c r="C1" t="s">
        <v>1</v>
      </c>
    </row>
    <row r="2" spans="1:9" x14ac:dyDescent="0.25">
      <c r="B2" s="1" t="s">
        <v>2</v>
      </c>
      <c r="C2" s="1" t="s">
        <v>3</v>
      </c>
      <c r="D2" s="1"/>
      <c r="E2" s="1"/>
      <c r="F2" s="1"/>
      <c r="G2" s="1"/>
      <c r="H2" s="1"/>
      <c r="I2" s="1"/>
    </row>
    <row r="3" spans="1:9" x14ac:dyDescent="0.25">
      <c r="B3">
        <v>20</v>
      </c>
      <c r="C3">
        <v>30</v>
      </c>
      <c r="D3">
        <f>B3-$B$13</f>
        <v>-2</v>
      </c>
      <c r="E3">
        <f>C3-$C$13</f>
        <v>-15</v>
      </c>
      <c r="F3">
        <f>D3*E3</f>
        <v>30</v>
      </c>
      <c r="G3">
        <f>(B3-$B$13)^2</f>
        <v>4</v>
      </c>
    </row>
    <row r="4" spans="1:9" x14ac:dyDescent="0.25">
      <c r="B4">
        <v>40</v>
      </c>
      <c r="C4">
        <v>60</v>
      </c>
      <c r="D4">
        <f t="shared" ref="D4:D12" si="0">B4-$B$13</f>
        <v>18</v>
      </c>
      <c r="E4">
        <f t="shared" ref="E4:E12" si="1">C4-$C$13</f>
        <v>15</v>
      </c>
      <c r="F4">
        <f t="shared" ref="F4:F12" si="2">D4*E4</f>
        <v>270</v>
      </c>
      <c r="G4">
        <f t="shared" ref="G4:G12" si="3">(B4-$B$13)^2</f>
        <v>324</v>
      </c>
    </row>
    <row r="5" spans="1:9" x14ac:dyDescent="0.25">
      <c r="B5">
        <v>20</v>
      </c>
      <c r="C5">
        <v>40</v>
      </c>
      <c r="D5">
        <f t="shared" si="0"/>
        <v>-2</v>
      </c>
      <c r="E5">
        <f t="shared" si="1"/>
        <v>-5</v>
      </c>
      <c r="F5">
        <f t="shared" si="2"/>
        <v>10</v>
      </c>
      <c r="G5">
        <f t="shared" si="3"/>
        <v>4</v>
      </c>
    </row>
    <row r="6" spans="1:9" x14ac:dyDescent="0.25">
      <c r="B6">
        <v>30</v>
      </c>
      <c r="C6">
        <v>60</v>
      </c>
      <c r="D6">
        <f t="shared" si="0"/>
        <v>8</v>
      </c>
      <c r="E6">
        <f t="shared" si="1"/>
        <v>15</v>
      </c>
      <c r="F6">
        <f t="shared" si="2"/>
        <v>120</v>
      </c>
      <c r="G6">
        <f t="shared" si="3"/>
        <v>64</v>
      </c>
    </row>
    <row r="7" spans="1:9" x14ac:dyDescent="0.25">
      <c r="B7">
        <v>10</v>
      </c>
      <c r="C7">
        <v>30</v>
      </c>
      <c r="D7">
        <f t="shared" si="0"/>
        <v>-12</v>
      </c>
      <c r="E7">
        <f t="shared" si="1"/>
        <v>-15</v>
      </c>
      <c r="F7">
        <f t="shared" si="2"/>
        <v>180</v>
      </c>
      <c r="G7">
        <f t="shared" si="3"/>
        <v>144</v>
      </c>
    </row>
    <row r="8" spans="1:9" x14ac:dyDescent="0.25">
      <c r="B8">
        <v>10</v>
      </c>
      <c r="C8">
        <v>40</v>
      </c>
      <c r="D8">
        <f t="shared" si="0"/>
        <v>-12</v>
      </c>
      <c r="E8">
        <f t="shared" si="1"/>
        <v>-5</v>
      </c>
      <c r="F8">
        <f t="shared" si="2"/>
        <v>60</v>
      </c>
      <c r="G8">
        <f t="shared" si="3"/>
        <v>144</v>
      </c>
    </row>
    <row r="9" spans="1:9" x14ac:dyDescent="0.25">
      <c r="B9">
        <v>20</v>
      </c>
      <c r="C9">
        <v>40</v>
      </c>
      <c r="D9">
        <f t="shared" si="0"/>
        <v>-2</v>
      </c>
      <c r="E9">
        <f t="shared" si="1"/>
        <v>-5</v>
      </c>
      <c r="F9">
        <f t="shared" si="2"/>
        <v>10</v>
      </c>
      <c r="G9">
        <f t="shared" si="3"/>
        <v>4</v>
      </c>
    </row>
    <row r="10" spans="1:9" x14ac:dyDescent="0.25">
      <c r="B10">
        <v>20</v>
      </c>
      <c r="C10">
        <v>50</v>
      </c>
      <c r="D10">
        <f t="shared" si="0"/>
        <v>-2</v>
      </c>
      <c r="E10">
        <f t="shared" si="1"/>
        <v>5</v>
      </c>
      <c r="F10">
        <f t="shared" si="2"/>
        <v>-10</v>
      </c>
      <c r="G10">
        <f t="shared" si="3"/>
        <v>4</v>
      </c>
    </row>
    <row r="11" spans="1:9" x14ac:dyDescent="0.25">
      <c r="B11">
        <v>20</v>
      </c>
      <c r="C11">
        <v>30</v>
      </c>
      <c r="D11">
        <f t="shared" si="0"/>
        <v>-2</v>
      </c>
      <c r="E11">
        <f t="shared" si="1"/>
        <v>-15</v>
      </c>
      <c r="F11">
        <f t="shared" si="2"/>
        <v>30</v>
      </c>
      <c r="G11">
        <f t="shared" si="3"/>
        <v>4</v>
      </c>
    </row>
    <row r="12" spans="1:9" x14ac:dyDescent="0.25">
      <c r="B12">
        <v>30</v>
      </c>
      <c r="C12">
        <v>70</v>
      </c>
      <c r="D12">
        <f t="shared" si="0"/>
        <v>8</v>
      </c>
      <c r="E12">
        <f t="shared" si="1"/>
        <v>25</v>
      </c>
      <c r="F12">
        <f t="shared" si="2"/>
        <v>200</v>
      </c>
      <c r="G12">
        <f t="shared" si="3"/>
        <v>64</v>
      </c>
    </row>
    <row r="13" spans="1:9" x14ac:dyDescent="0.25">
      <c r="A13" t="s">
        <v>7</v>
      </c>
      <c r="B13">
        <f>AVERAGE(B3:B12)</f>
        <v>22</v>
      </c>
      <c r="C13">
        <f>AVERAGE(C3:C12)</f>
        <v>45</v>
      </c>
      <c r="E13" t="s">
        <v>4</v>
      </c>
      <c r="F13">
        <f>SUM(F3:F12)</f>
        <v>900</v>
      </c>
      <c r="G13">
        <f>SUM(G3:G12)</f>
        <v>760</v>
      </c>
    </row>
    <row r="14" spans="1:9" x14ac:dyDescent="0.25">
      <c r="A14" s="2" t="s">
        <v>5</v>
      </c>
      <c r="B14">
        <f>_xlfn.STDEV.S(B3:B12)</f>
        <v>9.1893658347268143</v>
      </c>
      <c r="C14">
        <f>_xlfn.STDEV.S(C3:C12)</f>
        <v>14.337208778404378</v>
      </c>
    </row>
    <row r="15" spans="1:9" x14ac:dyDescent="0.25">
      <c r="A15" t="s">
        <v>6</v>
      </c>
      <c r="B15">
        <f>F13/(9*B14*C14)</f>
        <v>0.75901410936008384</v>
      </c>
    </row>
    <row r="16" spans="1:9" x14ac:dyDescent="0.25">
      <c r="C16" t="s">
        <v>10</v>
      </c>
    </row>
    <row r="17" spans="1:5" x14ac:dyDescent="0.25">
      <c r="C17">
        <f>CORREL(B3:B12,C3:C12)</f>
        <v>0.75901410936008373</v>
      </c>
    </row>
    <row r="18" spans="1:5" x14ac:dyDescent="0.25">
      <c r="A18" t="s">
        <v>11</v>
      </c>
      <c r="B18">
        <f>(C17*SQRT(8))/SQRT(1-(C17^2))</f>
        <v>3.2973448745129015</v>
      </c>
    </row>
    <row r="20" spans="1:5" x14ac:dyDescent="0.25">
      <c r="A20" s="14" t="s">
        <v>12</v>
      </c>
      <c r="B20" s="14"/>
      <c r="C20" s="14"/>
    </row>
    <row r="21" spans="1:5" x14ac:dyDescent="0.25">
      <c r="A21" s="2" t="s">
        <v>13</v>
      </c>
      <c r="B21">
        <f>B15*(C14/B14)</f>
        <v>1.1842105263157894</v>
      </c>
    </row>
    <row r="22" spans="1:5" x14ac:dyDescent="0.25">
      <c r="A22" s="2" t="s">
        <v>14</v>
      </c>
      <c r="B22">
        <f>C13-(B21*B13)</f>
        <v>18.947368421052634</v>
      </c>
    </row>
    <row r="26" spans="1:5" x14ac:dyDescent="0.25">
      <c r="A26" t="s">
        <v>15</v>
      </c>
      <c r="C26">
        <f>B22+(B21*E26)</f>
        <v>42.631578947368425</v>
      </c>
      <c r="D26" t="s">
        <v>16</v>
      </c>
      <c r="E26">
        <v>20</v>
      </c>
    </row>
    <row r="28" spans="1:5" x14ac:dyDescent="0.25">
      <c r="A28" t="s">
        <v>17</v>
      </c>
    </row>
  </sheetData>
  <mergeCells count="1">
    <mergeCell ref="A20:C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J25" sqref="J25"/>
    </sheetView>
  </sheetViews>
  <sheetFormatPr defaultRowHeight="15" x14ac:dyDescent="0.25"/>
  <cols>
    <col min="6" max="6" width="24.85546875" customWidth="1"/>
    <col min="8" max="8" width="14.5703125" bestFit="1" customWidth="1"/>
    <col min="9" max="10" width="12" bestFit="1" customWidth="1"/>
    <col min="11" max="11" width="13.42578125" bestFit="1" customWidth="1"/>
    <col min="12" max="12" width="12" bestFit="1" customWidth="1"/>
    <col min="13" max="13" width="12.42578125" bestFit="1" customWidth="1"/>
    <col min="14" max="14" width="12.5703125" bestFit="1" customWidth="1"/>
  </cols>
  <sheetData>
    <row r="1" spans="2:11" x14ac:dyDescent="0.25">
      <c r="B1" t="s">
        <v>0</v>
      </c>
      <c r="C1" t="s">
        <v>1</v>
      </c>
    </row>
    <row r="2" spans="2:11" x14ac:dyDescent="0.25">
      <c r="B2" s="1" t="s">
        <v>2</v>
      </c>
      <c r="C2" s="1" t="s">
        <v>3</v>
      </c>
    </row>
    <row r="3" spans="2:11" x14ac:dyDescent="0.25">
      <c r="B3">
        <v>20</v>
      </c>
      <c r="C3">
        <v>30</v>
      </c>
    </row>
    <row r="4" spans="2:11" x14ac:dyDescent="0.25">
      <c r="B4">
        <v>40</v>
      </c>
      <c r="C4">
        <v>60</v>
      </c>
    </row>
    <row r="5" spans="2:11" x14ac:dyDescent="0.25">
      <c r="B5">
        <v>20</v>
      </c>
      <c r="C5">
        <v>40</v>
      </c>
    </row>
    <row r="6" spans="2:11" x14ac:dyDescent="0.25">
      <c r="B6">
        <v>30</v>
      </c>
      <c r="C6">
        <v>60</v>
      </c>
      <c r="F6" t="s">
        <v>18</v>
      </c>
    </row>
    <row r="7" spans="2:11" ht="15.75" thickBot="1" x14ac:dyDescent="0.3">
      <c r="B7">
        <v>10</v>
      </c>
      <c r="C7">
        <v>30</v>
      </c>
    </row>
    <row r="8" spans="2:11" x14ac:dyDescent="0.25">
      <c r="B8">
        <v>10</v>
      </c>
      <c r="C8">
        <v>40</v>
      </c>
      <c r="F8" s="7" t="s">
        <v>19</v>
      </c>
      <c r="G8" s="7"/>
    </row>
    <row r="9" spans="2:11" x14ac:dyDescent="0.25">
      <c r="B9">
        <v>20</v>
      </c>
      <c r="C9">
        <v>40</v>
      </c>
      <c r="F9" s="4" t="s">
        <v>20</v>
      </c>
      <c r="G9" s="4">
        <v>0.75901410936008384</v>
      </c>
    </row>
    <row r="10" spans="2:11" x14ac:dyDescent="0.25">
      <c r="B10">
        <v>20</v>
      </c>
      <c r="C10">
        <v>50</v>
      </c>
      <c r="F10" s="4" t="s">
        <v>21</v>
      </c>
      <c r="G10" s="4">
        <v>0.57610241820768127</v>
      </c>
    </row>
    <row r="11" spans="2:11" x14ac:dyDescent="0.25">
      <c r="B11">
        <v>20</v>
      </c>
      <c r="C11">
        <v>30</v>
      </c>
      <c r="F11" s="4" t="s">
        <v>22</v>
      </c>
      <c r="G11" s="4">
        <v>0.52311522048364145</v>
      </c>
    </row>
    <row r="12" spans="2:11" x14ac:dyDescent="0.25">
      <c r="B12">
        <v>30</v>
      </c>
      <c r="C12">
        <v>70</v>
      </c>
      <c r="F12" s="4" t="s">
        <v>23</v>
      </c>
      <c r="G12" s="4">
        <v>9.9008239954800583</v>
      </c>
    </row>
    <row r="13" spans="2:11" ht="15.75" thickBot="1" x14ac:dyDescent="0.3">
      <c r="F13" s="5" t="s">
        <v>24</v>
      </c>
      <c r="G13" s="5">
        <v>10</v>
      </c>
    </row>
    <row r="15" spans="2:11" ht="15.75" thickBot="1" x14ac:dyDescent="0.3">
      <c r="F15" t="s">
        <v>25</v>
      </c>
    </row>
    <row r="16" spans="2:11" x14ac:dyDescent="0.25">
      <c r="F16" s="6"/>
      <c r="G16" s="6" t="s">
        <v>28</v>
      </c>
      <c r="H16" s="6" t="s">
        <v>29</v>
      </c>
      <c r="I16" s="6" t="s">
        <v>30</v>
      </c>
      <c r="J16" s="6" t="s">
        <v>31</v>
      </c>
      <c r="K16" s="6" t="s">
        <v>32</v>
      </c>
    </row>
    <row r="17" spans="6:14" x14ac:dyDescent="0.25">
      <c r="F17" s="4" t="s">
        <v>12</v>
      </c>
      <c r="G17" s="4">
        <v>1</v>
      </c>
      <c r="H17" s="4">
        <v>1065.7894736842104</v>
      </c>
      <c r="I17" s="4">
        <v>1065.7894736842104</v>
      </c>
      <c r="J17" s="4">
        <v>10.872483221476505</v>
      </c>
      <c r="K17" s="4">
        <v>1.0901929665838073E-2</v>
      </c>
    </row>
    <row r="18" spans="6:14" x14ac:dyDescent="0.25">
      <c r="F18" s="4" t="s">
        <v>26</v>
      </c>
      <c r="G18" s="4">
        <v>8</v>
      </c>
      <c r="H18" s="4">
        <v>784.21052631578971</v>
      </c>
      <c r="I18" s="4">
        <v>98.026315789473713</v>
      </c>
      <c r="J18" s="4"/>
      <c r="K18" s="4"/>
    </row>
    <row r="19" spans="6:14" ht="15.75" thickBot="1" x14ac:dyDescent="0.3">
      <c r="F19" s="5" t="s">
        <v>4</v>
      </c>
      <c r="G19" s="5">
        <v>9</v>
      </c>
      <c r="H19" s="5">
        <v>1850</v>
      </c>
      <c r="I19" s="5"/>
      <c r="J19" s="5"/>
      <c r="K19" s="5"/>
    </row>
    <row r="20" spans="6:14" ht="15.75" thickBot="1" x14ac:dyDescent="0.3"/>
    <row r="21" spans="6:14" x14ac:dyDescent="0.25">
      <c r="F21" s="6"/>
      <c r="G21" s="6" t="s">
        <v>33</v>
      </c>
      <c r="H21" s="6" t="s">
        <v>23</v>
      </c>
      <c r="I21" s="6" t="s">
        <v>34</v>
      </c>
      <c r="J21" s="6" t="s">
        <v>35</v>
      </c>
      <c r="K21" s="6" t="s">
        <v>36</v>
      </c>
      <c r="L21" s="6" t="s">
        <v>37</v>
      </c>
      <c r="M21" s="6" t="s">
        <v>38</v>
      </c>
      <c r="N21" s="6" t="s">
        <v>39</v>
      </c>
    </row>
    <row r="22" spans="6:14" x14ac:dyDescent="0.25">
      <c r="F22" s="4" t="s">
        <v>27</v>
      </c>
      <c r="G22" s="8">
        <v>18.947368421052634</v>
      </c>
      <c r="H22" s="4">
        <v>8.4988185589237624</v>
      </c>
      <c r="I22" s="4">
        <v>2.2294120400014763</v>
      </c>
      <c r="J22" s="4">
        <v>5.6348646844021959E-2</v>
      </c>
      <c r="K22" s="4">
        <v>-0.65094232017548137</v>
      </c>
      <c r="L22" s="4">
        <v>38.545679162280749</v>
      </c>
      <c r="M22" s="4">
        <v>-0.65094232017548137</v>
      </c>
      <c r="N22" s="4">
        <v>38.545679162280749</v>
      </c>
    </row>
    <row r="23" spans="6:14" ht="15.75" thickBot="1" x14ac:dyDescent="0.3">
      <c r="F23" s="5" t="s">
        <v>40</v>
      </c>
      <c r="G23" s="9">
        <v>1.1842105263157894</v>
      </c>
      <c r="H23" s="5">
        <v>0.35914063326200485</v>
      </c>
      <c r="I23" s="5">
        <v>3.2973448745129015</v>
      </c>
      <c r="J23" s="5">
        <v>1.0901929665838094E-2</v>
      </c>
      <c r="K23" s="5">
        <v>0.35603074089376296</v>
      </c>
      <c r="L23" s="5">
        <v>2.0123903117378159</v>
      </c>
      <c r="M23" s="5">
        <v>0.35603074089376296</v>
      </c>
      <c r="N23" s="5">
        <v>2.0123903117378159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17" sqref="C17"/>
    </sheetView>
  </sheetViews>
  <sheetFormatPr defaultRowHeight="15" x14ac:dyDescent="0.25"/>
  <cols>
    <col min="1" max="1" width="11.28515625" customWidth="1"/>
    <col min="2" max="2" width="10.42578125" customWidth="1"/>
    <col min="3" max="3" width="13.85546875" customWidth="1"/>
    <col min="6" max="6" width="17.140625" bestFit="1" customWidth="1"/>
  </cols>
  <sheetData>
    <row r="1" spans="1:7" ht="18.75" x14ac:dyDescent="0.3">
      <c r="A1" s="15" t="s">
        <v>41</v>
      </c>
      <c r="B1" s="15"/>
      <c r="C1" s="15"/>
      <c r="D1" s="15"/>
      <c r="E1" s="15"/>
      <c r="F1" s="15"/>
      <c r="G1" s="15"/>
    </row>
    <row r="2" spans="1:7" ht="18.75" x14ac:dyDescent="0.3">
      <c r="A2" s="10" t="s">
        <v>42</v>
      </c>
      <c r="B2" s="10"/>
      <c r="C2" s="10"/>
      <c r="D2" s="10"/>
      <c r="E2" s="10"/>
      <c r="F2" s="10"/>
      <c r="G2" s="10"/>
    </row>
    <row r="3" spans="1:7" ht="18.75" x14ac:dyDescent="0.3">
      <c r="A3" s="10"/>
      <c r="B3" s="10"/>
      <c r="C3" s="11" t="s">
        <v>27</v>
      </c>
      <c r="D3" s="11" t="s">
        <v>43</v>
      </c>
      <c r="E3" s="11" t="s">
        <v>44</v>
      </c>
      <c r="F3" s="11" t="s">
        <v>45</v>
      </c>
      <c r="G3" s="10"/>
    </row>
    <row r="4" spans="1:7" ht="18.75" x14ac:dyDescent="0.3">
      <c r="A4" s="10" t="s">
        <v>46</v>
      </c>
      <c r="B4" s="10"/>
      <c r="C4" s="10">
        <f>Solved!B22</f>
        <v>18.947368421052634</v>
      </c>
      <c r="D4" s="10">
        <f>Solved!B21</f>
        <v>1.1842105263157894</v>
      </c>
      <c r="E4" s="12">
        <v>25</v>
      </c>
      <c r="F4" s="10">
        <f>C4+(D4*E4)</f>
        <v>48.55263157894737</v>
      </c>
      <c r="G4" s="10"/>
    </row>
    <row r="5" spans="1:7" ht="18.75" x14ac:dyDescent="0.3">
      <c r="A5" s="10"/>
      <c r="B5" s="10"/>
      <c r="C5" s="10"/>
      <c r="D5" s="10"/>
      <c r="E5" s="10"/>
      <c r="F5" s="10"/>
      <c r="G5" s="10"/>
    </row>
    <row r="6" spans="1:7" ht="18.75" x14ac:dyDescent="0.3">
      <c r="A6" s="10" t="s">
        <v>47</v>
      </c>
      <c r="B6" s="10"/>
      <c r="C6" s="10">
        <f>TINV(0.05,8)</f>
        <v>2.3060041352041671</v>
      </c>
      <c r="D6" s="13" t="s">
        <v>48</v>
      </c>
      <c r="E6" s="10"/>
      <c r="F6" s="10"/>
      <c r="G6" s="10"/>
    </row>
    <row r="7" spans="1:7" ht="18.75" x14ac:dyDescent="0.3">
      <c r="A7" s="10"/>
      <c r="B7" s="10"/>
      <c r="C7" s="10"/>
      <c r="D7" s="10"/>
      <c r="E7" s="10"/>
      <c r="F7" s="10"/>
      <c r="G7" s="10"/>
    </row>
    <row r="8" spans="1:7" ht="18.75" x14ac:dyDescent="0.3">
      <c r="A8" s="10" t="s">
        <v>49</v>
      </c>
      <c r="B8" s="10"/>
      <c r="C8" s="10"/>
      <c r="D8" s="10">
        <f>'With Data Analysis'!G12</f>
        <v>9.9008239954800583</v>
      </c>
      <c r="E8" s="10"/>
      <c r="F8" s="10"/>
      <c r="G8" s="10"/>
    </row>
    <row r="9" spans="1:7" ht="18.75" x14ac:dyDescent="0.3">
      <c r="A9" s="10"/>
      <c r="B9" s="10"/>
      <c r="C9" s="10"/>
      <c r="D9" s="10"/>
      <c r="E9" s="10"/>
      <c r="F9" s="10"/>
      <c r="G9" s="10"/>
    </row>
    <row r="10" spans="1:7" ht="18.75" x14ac:dyDescent="0.3">
      <c r="A10" s="10" t="s">
        <v>50</v>
      </c>
      <c r="B10">
        <v>10</v>
      </c>
    </row>
    <row r="11" spans="1:7" ht="18.75" x14ac:dyDescent="0.3">
      <c r="A11" s="10" t="s">
        <v>51</v>
      </c>
      <c r="B11">
        <f>Solved!B13</f>
        <v>22</v>
      </c>
    </row>
    <row r="13" spans="1:7" x14ac:dyDescent="0.25">
      <c r="C13">
        <f>Solved!$G$13</f>
        <v>760</v>
      </c>
    </row>
    <row r="15" spans="1:7" x14ac:dyDescent="0.25">
      <c r="A15" t="s">
        <v>52</v>
      </c>
      <c r="C15">
        <f>(C6*D8)*SQRT((1/B10)+((E4-B11)^2/C13))</f>
        <v>7.6354403503296551</v>
      </c>
    </row>
    <row r="17" spans="1:3" x14ac:dyDescent="0.25">
      <c r="A17" t="s">
        <v>53</v>
      </c>
      <c r="C17">
        <f>(C6*D8)*SQRT((1+1/B10)+((E4-B11)^2/C13))</f>
        <v>24.074261871332922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Working</vt:lpstr>
      <vt:lpstr>Solved</vt:lpstr>
      <vt:lpstr>With Data Analysis</vt:lpstr>
      <vt:lpstr>Confidence Intervals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2013-10-31T16:20:26Z</dcterms:created>
  <dcterms:modified xsi:type="dcterms:W3CDTF">2016-11-03T15:13:26Z</dcterms:modified>
</cp:coreProperties>
</file>