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maddy.PIONEER\Dropbox\workbooks\Statistics\Files for Web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G49" i="1" s="1"/>
  <c r="D54" i="1"/>
  <c r="E48" i="1" s="1"/>
  <c r="B54" i="1"/>
  <c r="C53" i="1"/>
  <c r="C52" i="1"/>
  <c r="G51" i="1"/>
  <c r="C51" i="1"/>
  <c r="C50" i="1"/>
  <c r="C49" i="1"/>
  <c r="G48" i="1"/>
  <c r="C48" i="1"/>
  <c r="C47" i="1"/>
  <c r="G46" i="1"/>
  <c r="C46" i="1"/>
  <c r="C45" i="1"/>
  <c r="C44" i="1"/>
  <c r="G43" i="1"/>
  <c r="E43" i="1"/>
  <c r="C43" i="1"/>
  <c r="C42" i="1"/>
  <c r="C18" i="1"/>
  <c r="B18" i="1"/>
  <c r="B22" i="1" s="1"/>
  <c r="D17" i="1"/>
  <c r="C17" i="1"/>
  <c r="B17" i="1"/>
  <c r="D16" i="1"/>
  <c r="C16" i="1"/>
  <c r="B16" i="1"/>
  <c r="E16" i="1" s="1"/>
  <c r="D15" i="1"/>
  <c r="C15" i="1"/>
  <c r="B15" i="1"/>
  <c r="E42" i="1" l="1"/>
  <c r="E45" i="1"/>
  <c r="E50" i="1"/>
  <c r="E15" i="1"/>
  <c r="G42" i="1"/>
  <c r="C55" i="1"/>
  <c r="E47" i="1"/>
  <c r="G50" i="1"/>
  <c r="G44" i="1"/>
  <c r="E46" i="1"/>
  <c r="G47" i="1"/>
  <c r="E49" i="1"/>
  <c r="E17" i="1"/>
  <c r="E44" i="1"/>
  <c r="E55" i="1" s="1"/>
  <c r="G45" i="1"/>
  <c r="G55" i="1" l="1"/>
  <c r="B56" i="1" s="1"/>
  <c r="G34" i="1"/>
  <c r="C33" i="1"/>
  <c r="G31" i="1"/>
  <c r="E30" i="1"/>
  <c r="C29" i="1"/>
  <c r="G27" i="1"/>
  <c r="E26" i="1"/>
  <c r="C25" i="1"/>
  <c r="E33" i="1"/>
  <c r="G30" i="1"/>
  <c r="G26" i="1"/>
  <c r="C34" i="1"/>
  <c r="G32" i="1"/>
  <c r="E31" i="1"/>
  <c r="C30" i="1"/>
  <c r="G28" i="1"/>
  <c r="E27" i="1"/>
  <c r="C26" i="1"/>
  <c r="C36" i="1"/>
  <c r="G33" i="1"/>
  <c r="E32" i="1"/>
  <c r="C31" i="1"/>
  <c r="G29" i="1"/>
  <c r="E28" i="1"/>
  <c r="C27" i="1"/>
  <c r="G25" i="1"/>
  <c r="C35" i="1"/>
  <c r="C32" i="1"/>
  <c r="E29" i="1"/>
  <c r="C28" i="1"/>
  <c r="E25" i="1"/>
  <c r="G37" i="1" l="1"/>
  <c r="C37" i="1"/>
  <c r="E37" i="1"/>
  <c r="C38" i="1" l="1"/>
</calcChain>
</file>

<file path=xl/sharedStrings.xml><?xml version="1.0" encoding="utf-8"?>
<sst xmlns="http://schemas.openxmlformats.org/spreadsheetml/2006/main" count="41" uniqueCount="32">
  <si>
    <t>Time until discharge</t>
  </si>
  <si>
    <t>Morning</t>
  </si>
  <si>
    <t>Afternoon</t>
  </si>
  <si>
    <t>Weekend</t>
  </si>
  <si>
    <t>Column total</t>
  </si>
  <si>
    <t>n</t>
  </si>
  <si>
    <t>Mean</t>
  </si>
  <si>
    <t>Variance</t>
  </si>
  <si>
    <t>Weekends</t>
  </si>
  <si>
    <t>Total</t>
  </si>
  <si>
    <t>SS Total</t>
  </si>
  <si>
    <t>SSE Computation</t>
  </si>
  <si>
    <t>SSE</t>
  </si>
  <si>
    <t>Anova: Single Factor</t>
  </si>
  <si>
    <t>SUMMARY</t>
  </si>
  <si>
    <t>Groups</t>
  </si>
  <si>
    <t>Count</t>
  </si>
  <si>
    <t>Sum</t>
  </si>
  <si>
    <t>Average</t>
  </si>
  <si>
    <t>Column 1</t>
  </si>
  <si>
    <t>Column 2</t>
  </si>
  <si>
    <t>Column 3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</si>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</sst>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23</xdr:row>
      <xdr:rowOff>4763</xdr:rowOff>
    </xdr:from>
    <xdr:to>
      <xdr:col>2</xdr:col>
      <xdr:colOff>628650</xdr:colOff>
      <xdr:row>23</xdr:row>
      <xdr:rowOff>165498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850" y="4386263"/>
          <a:ext cx="600075" cy="16073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600075</xdr:colOff>
      <xdr:row>23</xdr:row>
      <xdr:rowOff>160735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4381500"/>
          <a:ext cx="600075" cy="16073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600075</xdr:colOff>
      <xdr:row>23</xdr:row>
      <xdr:rowOff>160735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6700" y="4381500"/>
          <a:ext cx="600075" cy="16073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40</xdr:row>
      <xdr:rowOff>0</xdr:rowOff>
    </xdr:from>
    <xdr:to>
      <xdr:col>2</xdr:col>
      <xdr:colOff>647841</xdr:colOff>
      <xdr:row>40</xdr:row>
      <xdr:rowOff>175092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8276" y="7620000"/>
          <a:ext cx="647840" cy="175092"/>
        </a:xfrm>
        <a:prstGeom prst="rect">
          <a:avLst/>
        </a:prstGeom>
      </xdr:spPr>
    </xdr:pic>
    <xdr:clientData/>
  </xdr:twoCellAnchor>
  <xdr:twoCellAnchor editAs="oneCell">
    <xdr:from>
      <xdr:col>3</xdr:col>
      <xdr:colOff>665350</xdr:colOff>
      <xdr:row>40</xdr:row>
      <xdr:rowOff>14008</xdr:rowOff>
    </xdr:from>
    <xdr:to>
      <xdr:col>5</xdr:col>
      <xdr:colOff>4197</xdr:colOff>
      <xdr:row>40</xdr:row>
      <xdr:rowOff>182095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0850" y="7634008"/>
          <a:ext cx="624722" cy="168087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40</xdr:row>
      <xdr:rowOff>0</xdr:rowOff>
    </xdr:from>
    <xdr:to>
      <xdr:col>7</xdr:col>
      <xdr:colOff>44357</xdr:colOff>
      <xdr:row>40</xdr:row>
      <xdr:rowOff>175092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76701" y="7620000"/>
          <a:ext cx="653956" cy="175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L19" sqref="L19"/>
    </sheetView>
  </sheetViews>
  <sheetFormatPr defaultRowHeight="15" x14ac:dyDescent="0.25"/>
  <cols>
    <col min="1" max="1" width="12.42578125" bestFit="1" customWidth="1"/>
    <col min="3" max="3" width="9.85546875" customWidth="1"/>
    <col min="4" max="4" width="10.140625" bestFit="1" customWidth="1"/>
    <col min="6" max="6" width="10.42578125" bestFit="1" customWidth="1"/>
  </cols>
  <sheetData>
    <row r="1" spans="1:15" x14ac:dyDescent="0.25">
      <c r="B1" s="1" t="s">
        <v>0</v>
      </c>
      <c r="C1" s="1"/>
      <c r="D1" s="1"/>
      <c r="I1" t="s">
        <v>13</v>
      </c>
    </row>
    <row r="2" spans="1:15" x14ac:dyDescent="0.25">
      <c r="B2" t="s">
        <v>1</v>
      </c>
      <c r="C2" t="s">
        <v>2</v>
      </c>
      <c r="D2" t="s">
        <v>3</v>
      </c>
    </row>
    <row r="3" spans="1:15" ht="15.75" thickBot="1" x14ac:dyDescent="0.3">
      <c r="B3">
        <v>60</v>
      </c>
      <c r="C3">
        <v>50</v>
      </c>
      <c r="D3">
        <v>80</v>
      </c>
      <c r="I3" t="s">
        <v>14</v>
      </c>
    </row>
    <row r="4" spans="1:15" x14ac:dyDescent="0.25">
      <c r="B4">
        <v>45</v>
      </c>
      <c r="C4">
        <v>20</v>
      </c>
      <c r="D4">
        <v>90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7</v>
      </c>
    </row>
    <row r="5" spans="1:15" x14ac:dyDescent="0.25">
      <c r="B5">
        <v>80</v>
      </c>
      <c r="C5">
        <v>22</v>
      </c>
      <c r="D5">
        <v>45</v>
      </c>
      <c r="I5" s="6" t="s">
        <v>19</v>
      </c>
      <c r="J5" s="6">
        <v>12</v>
      </c>
      <c r="K5" s="6">
        <v>611</v>
      </c>
      <c r="L5" s="6">
        <v>50.916666666666664</v>
      </c>
      <c r="M5" s="6">
        <v>315.17424242424255</v>
      </c>
    </row>
    <row r="6" spans="1:15" x14ac:dyDescent="0.25">
      <c r="B6">
        <v>39</v>
      </c>
      <c r="C6">
        <v>39</v>
      </c>
      <c r="D6">
        <v>60</v>
      </c>
      <c r="I6" s="6" t="s">
        <v>20</v>
      </c>
      <c r="J6" s="6">
        <v>9</v>
      </c>
      <c r="K6" s="6">
        <v>295</v>
      </c>
      <c r="L6" s="6">
        <v>32.777777777777779</v>
      </c>
      <c r="M6" s="6">
        <v>131.69444444444434</v>
      </c>
    </row>
    <row r="7" spans="1:15" ht="15.75" thickBot="1" x14ac:dyDescent="0.3">
      <c r="B7">
        <v>22</v>
      </c>
      <c r="C7">
        <v>22</v>
      </c>
      <c r="D7">
        <v>50</v>
      </c>
      <c r="I7" s="7" t="s">
        <v>21</v>
      </c>
      <c r="J7" s="7">
        <v>10</v>
      </c>
      <c r="K7" s="7">
        <v>570</v>
      </c>
      <c r="L7" s="7">
        <v>57</v>
      </c>
      <c r="M7" s="7">
        <v>267.77777777777777</v>
      </c>
    </row>
    <row r="8" spans="1:15" x14ac:dyDescent="0.25">
      <c r="B8">
        <v>40</v>
      </c>
      <c r="C8">
        <v>31</v>
      </c>
      <c r="D8">
        <v>40</v>
      </c>
    </row>
    <row r="9" spans="1:15" x14ac:dyDescent="0.25">
      <c r="B9">
        <v>70</v>
      </c>
      <c r="C9">
        <v>28</v>
      </c>
      <c r="D9">
        <v>45</v>
      </c>
    </row>
    <row r="10" spans="1:15" ht="15.75" thickBot="1" x14ac:dyDescent="0.3">
      <c r="B10">
        <v>65</v>
      </c>
      <c r="C10">
        <v>50</v>
      </c>
      <c r="D10">
        <v>55</v>
      </c>
      <c r="I10" t="s">
        <v>22</v>
      </c>
    </row>
    <row r="11" spans="1:15" x14ac:dyDescent="0.25">
      <c r="B11">
        <v>55</v>
      </c>
      <c r="C11">
        <v>33</v>
      </c>
      <c r="D11">
        <v>45</v>
      </c>
      <c r="I11" s="5" t="s">
        <v>23</v>
      </c>
      <c r="J11" s="5" t="s">
        <v>24</v>
      </c>
      <c r="K11" s="5" t="s">
        <v>25</v>
      </c>
      <c r="L11" s="5" t="s">
        <v>26</v>
      </c>
      <c r="M11" s="5" t="s">
        <v>27</v>
      </c>
      <c r="N11" s="5" t="s">
        <v>28</v>
      </c>
      <c r="O11" s="5" t="s">
        <v>29</v>
      </c>
    </row>
    <row r="12" spans="1:15" x14ac:dyDescent="0.25">
      <c r="B12">
        <v>40</v>
      </c>
      <c r="D12">
        <v>60</v>
      </c>
      <c r="I12" s="6" t="s">
        <v>30</v>
      </c>
      <c r="J12" s="6">
        <v>2992.8826164874517</v>
      </c>
      <c r="K12" s="6">
        <v>2</v>
      </c>
      <c r="L12" s="6">
        <v>1496.4413082437259</v>
      </c>
      <c r="M12" s="6">
        <v>6.0458155356965237</v>
      </c>
      <c r="N12" s="6">
        <v>6.5684104754366998E-3</v>
      </c>
      <c r="O12" s="6">
        <v>5.4529369212239249</v>
      </c>
    </row>
    <row r="13" spans="1:15" x14ac:dyDescent="0.25">
      <c r="B13">
        <v>66</v>
      </c>
      <c r="I13" s="6" t="s">
        <v>31</v>
      </c>
      <c r="J13" s="6">
        <v>6930.4722222222226</v>
      </c>
      <c r="K13" s="6">
        <v>28</v>
      </c>
      <c r="L13" s="6">
        <v>247.51686507936509</v>
      </c>
      <c r="M13" s="6"/>
      <c r="N13" s="6"/>
      <c r="O13" s="6"/>
    </row>
    <row r="14" spans="1:15" x14ac:dyDescent="0.25">
      <c r="B14">
        <v>29</v>
      </c>
      <c r="I14" s="6"/>
      <c r="J14" s="6"/>
      <c r="K14" s="6"/>
      <c r="L14" s="6"/>
      <c r="M14" s="6"/>
      <c r="N14" s="6"/>
      <c r="O14" s="6"/>
    </row>
    <row r="15" spans="1:15" ht="15.75" thickBot="1" x14ac:dyDescent="0.3">
      <c r="A15" t="s">
        <v>4</v>
      </c>
      <c r="B15">
        <f>SUM(B3:B14)</f>
        <v>611</v>
      </c>
      <c r="C15">
        <f t="shared" ref="C15:D15" si="0">SUM(C3:C14)</f>
        <v>295</v>
      </c>
      <c r="D15">
        <f t="shared" si="0"/>
        <v>570</v>
      </c>
      <c r="E15">
        <f>SUM(B15:D15)</f>
        <v>1476</v>
      </c>
      <c r="I15" s="7" t="s">
        <v>9</v>
      </c>
      <c r="J15" s="7">
        <v>9923.3548387096744</v>
      </c>
      <c r="K15" s="7">
        <v>30</v>
      </c>
      <c r="L15" s="7"/>
      <c r="M15" s="7"/>
      <c r="N15" s="7"/>
      <c r="O15" s="7"/>
    </row>
    <row r="16" spans="1:15" x14ac:dyDescent="0.25">
      <c r="A16" s="2" t="s">
        <v>5</v>
      </c>
      <c r="B16">
        <f>COUNTA(B3:B14)</f>
        <v>12</v>
      </c>
      <c r="C16">
        <f t="shared" ref="C16:D16" si="1">COUNTA(C3:C14)</f>
        <v>9</v>
      </c>
      <c r="D16">
        <f t="shared" si="1"/>
        <v>10</v>
      </c>
      <c r="E16">
        <f t="shared" ref="E16" si="2">SUM(B16:D16)</f>
        <v>31</v>
      </c>
    </row>
    <row r="17" spans="1:7" x14ac:dyDescent="0.25">
      <c r="A17" t="s">
        <v>6</v>
      </c>
      <c r="B17">
        <f>AVERAGEA(B3:B14)</f>
        <v>50.916666666666664</v>
      </c>
      <c r="C17">
        <f t="shared" ref="C17:D17" si="3">AVERAGEA(C3:C14)</f>
        <v>32.777777777777779</v>
      </c>
      <c r="D17">
        <f t="shared" si="3"/>
        <v>57</v>
      </c>
      <c r="E17">
        <f>E15/E16</f>
        <v>47.612903225806448</v>
      </c>
    </row>
    <row r="18" spans="1:7" x14ac:dyDescent="0.25">
      <c r="A18" t="s">
        <v>7</v>
      </c>
      <c r="B18">
        <f>VAR(B3:B14)</f>
        <v>315.17424242424255</v>
      </c>
      <c r="C18">
        <f>_xlfn.VAR.S(C3:C11)</f>
        <v>131.69444444444434</v>
      </c>
    </row>
    <row r="22" spans="1:7" x14ac:dyDescent="0.25">
      <c r="B22">
        <f>B18/C18</f>
        <v>2.3932235239976252</v>
      </c>
    </row>
    <row r="24" spans="1:7" x14ac:dyDescent="0.25">
      <c r="B24" t="s">
        <v>1</v>
      </c>
      <c r="D24" t="s">
        <v>2</v>
      </c>
      <c r="F24" t="s">
        <v>8</v>
      </c>
    </row>
    <row r="25" spans="1:7" x14ac:dyDescent="0.25">
      <c r="B25">
        <v>60</v>
      </c>
      <c r="C25">
        <f>(B25-$E$17)^2</f>
        <v>153.44016649323629</v>
      </c>
      <c r="D25">
        <v>50</v>
      </c>
      <c r="E25">
        <f>(D25-$E$17)^2</f>
        <v>5.6982310093652595</v>
      </c>
      <c r="F25">
        <v>80</v>
      </c>
      <c r="G25">
        <f>(F25-$E$17)^2</f>
        <v>1048.9240374609783</v>
      </c>
    </row>
    <row r="26" spans="1:7" x14ac:dyDescent="0.25">
      <c r="B26">
        <v>45</v>
      </c>
      <c r="C26">
        <f t="shared" ref="C26:C36" si="4">(B26-$E$17)^2</f>
        <v>6.8272632674297435</v>
      </c>
      <c r="D26">
        <v>20</v>
      </c>
      <c r="E26">
        <f t="shared" ref="E26:E33" si="5">(D26-$E$17)^2</f>
        <v>762.47242455775222</v>
      </c>
      <c r="F26">
        <v>90</v>
      </c>
      <c r="G26">
        <f t="shared" ref="G26:G34" si="6">(F26-$E$17)^2</f>
        <v>1796.6659729448495</v>
      </c>
    </row>
    <row r="27" spans="1:7" x14ac:dyDescent="0.25">
      <c r="B27">
        <v>80</v>
      </c>
      <c r="C27">
        <f t="shared" si="4"/>
        <v>1048.9240374609783</v>
      </c>
      <c r="D27">
        <v>22</v>
      </c>
      <c r="E27">
        <f t="shared" si="5"/>
        <v>656.02081165452637</v>
      </c>
      <c r="F27">
        <v>45</v>
      </c>
      <c r="G27">
        <f t="shared" si="6"/>
        <v>6.8272632674297435</v>
      </c>
    </row>
    <row r="28" spans="1:7" x14ac:dyDescent="0.25">
      <c r="B28">
        <v>39</v>
      </c>
      <c r="C28">
        <f t="shared" si="4"/>
        <v>74.182101977107124</v>
      </c>
      <c r="D28">
        <v>39</v>
      </c>
      <c r="E28">
        <f t="shared" si="5"/>
        <v>74.182101977107124</v>
      </c>
      <c r="F28">
        <v>60</v>
      </c>
      <c r="G28">
        <f t="shared" si="6"/>
        <v>153.44016649323629</v>
      </c>
    </row>
    <row r="29" spans="1:7" x14ac:dyDescent="0.25">
      <c r="B29">
        <v>22</v>
      </c>
      <c r="C29">
        <f t="shared" si="4"/>
        <v>656.02081165452637</v>
      </c>
      <c r="D29">
        <v>22</v>
      </c>
      <c r="E29">
        <f t="shared" si="5"/>
        <v>656.02081165452637</v>
      </c>
      <c r="F29">
        <v>50</v>
      </c>
      <c r="G29">
        <f t="shared" si="6"/>
        <v>5.6982310093652595</v>
      </c>
    </row>
    <row r="30" spans="1:7" x14ac:dyDescent="0.25">
      <c r="B30">
        <v>40</v>
      </c>
      <c r="C30">
        <f t="shared" si="4"/>
        <v>57.956295525494227</v>
      </c>
      <c r="D30">
        <v>31</v>
      </c>
      <c r="E30">
        <f t="shared" si="5"/>
        <v>275.98855359001033</v>
      </c>
      <c r="F30">
        <v>40</v>
      </c>
      <c r="G30">
        <f t="shared" si="6"/>
        <v>57.956295525494227</v>
      </c>
    </row>
    <row r="31" spans="1:7" x14ac:dyDescent="0.25">
      <c r="B31">
        <v>70</v>
      </c>
      <c r="C31">
        <f t="shared" si="4"/>
        <v>501.18210197710732</v>
      </c>
      <c r="D31">
        <v>28</v>
      </c>
      <c r="E31">
        <f t="shared" si="5"/>
        <v>384.66597294484899</v>
      </c>
      <c r="F31">
        <v>45</v>
      </c>
      <c r="G31">
        <f t="shared" si="6"/>
        <v>6.8272632674297435</v>
      </c>
    </row>
    <row r="32" spans="1:7" x14ac:dyDescent="0.25">
      <c r="B32">
        <v>65</v>
      </c>
      <c r="C32">
        <f t="shared" si="4"/>
        <v>302.31113423517183</v>
      </c>
      <c r="D32">
        <v>50</v>
      </c>
      <c r="E32">
        <f t="shared" si="5"/>
        <v>5.6982310093652595</v>
      </c>
      <c r="F32">
        <v>55</v>
      </c>
      <c r="G32">
        <f t="shared" si="6"/>
        <v>54.569198751300775</v>
      </c>
    </row>
    <row r="33" spans="1:7" x14ac:dyDescent="0.25">
      <c r="B33">
        <v>55</v>
      </c>
      <c r="C33">
        <f t="shared" si="4"/>
        <v>54.569198751300775</v>
      </c>
      <c r="D33">
        <v>33</v>
      </c>
      <c r="E33">
        <f t="shared" si="5"/>
        <v>213.5369406867845</v>
      </c>
      <c r="F33">
        <v>45</v>
      </c>
      <c r="G33">
        <f t="shared" si="6"/>
        <v>6.8272632674297435</v>
      </c>
    </row>
    <row r="34" spans="1:7" x14ac:dyDescent="0.25">
      <c r="B34">
        <v>40</v>
      </c>
      <c r="C34">
        <f t="shared" si="4"/>
        <v>57.956295525494227</v>
      </c>
      <c r="F34">
        <v>60</v>
      </c>
      <c r="G34">
        <f t="shared" si="6"/>
        <v>153.44016649323629</v>
      </c>
    </row>
    <row r="35" spans="1:7" x14ac:dyDescent="0.25">
      <c r="B35">
        <v>66</v>
      </c>
      <c r="C35">
        <f t="shared" si="4"/>
        <v>338.08532778355891</v>
      </c>
    </row>
    <row r="36" spans="1:7" x14ac:dyDescent="0.25">
      <c r="B36">
        <v>29</v>
      </c>
      <c r="C36">
        <f t="shared" si="4"/>
        <v>346.44016649323612</v>
      </c>
    </row>
    <row r="37" spans="1:7" x14ac:dyDescent="0.25">
      <c r="A37" t="s">
        <v>9</v>
      </c>
      <c r="C37">
        <f>SUM(C25:C36)</f>
        <v>3597.8949011446416</v>
      </c>
      <c r="E37">
        <f t="shared" ref="E37:G37" si="7">SUM(E25:E36)</f>
        <v>3034.2840790842865</v>
      </c>
      <c r="G37">
        <f t="shared" si="7"/>
        <v>3291.1758584807499</v>
      </c>
    </row>
    <row r="38" spans="1:7" x14ac:dyDescent="0.25">
      <c r="A38" s="3" t="s">
        <v>10</v>
      </c>
      <c r="B38" s="4"/>
      <c r="C38" s="4">
        <f>C37+E37+G37</f>
        <v>9923.354838709678</v>
      </c>
    </row>
    <row r="40" spans="1:7" x14ac:dyDescent="0.25">
      <c r="A40" s="4" t="s">
        <v>11</v>
      </c>
    </row>
    <row r="41" spans="1:7" x14ac:dyDescent="0.25">
      <c r="B41" t="s">
        <v>1</v>
      </c>
      <c r="D41" t="s">
        <v>2</v>
      </c>
      <c r="F41" t="s">
        <v>8</v>
      </c>
    </row>
    <row r="42" spans="1:7" x14ac:dyDescent="0.25">
      <c r="B42">
        <v>60</v>
      </c>
      <c r="C42">
        <f>(B42-$B$54)^2</f>
        <v>82.506944444444485</v>
      </c>
      <c r="D42">
        <v>50</v>
      </c>
      <c r="E42">
        <f>(D42-$D$54)^2</f>
        <v>296.60493827160491</v>
      </c>
      <c r="F42">
        <v>80</v>
      </c>
      <c r="G42">
        <f>(F42-$F$54)^2</f>
        <v>529</v>
      </c>
    </row>
    <row r="43" spans="1:7" x14ac:dyDescent="0.25">
      <c r="B43">
        <v>45</v>
      </c>
      <c r="C43">
        <f t="shared" ref="C43:C53" si="8">(B43-$B$54)^2</f>
        <v>35.006944444444414</v>
      </c>
      <c r="D43">
        <v>20</v>
      </c>
      <c r="E43">
        <f t="shared" ref="E43:E50" si="9">(D43-$D$54)^2</f>
        <v>163.27160493827162</v>
      </c>
      <c r="F43">
        <v>90</v>
      </c>
      <c r="G43">
        <f t="shared" ref="G43:G51" si="10">(F43-$F$54)^2</f>
        <v>1089</v>
      </c>
    </row>
    <row r="44" spans="1:7" x14ac:dyDescent="0.25">
      <c r="B44">
        <v>80</v>
      </c>
      <c r="C44">
        <f t="shared" si="8"/>
        <v>845.84027777777794</v>
      </c>
      <c r="D44">
        <v>22</v>
      </c>
      <c r="E44">
        <f t="shared" si="9"/>
        <v>116.16049382716051</v>
      </c>
      <c r="F44">
        <v>45</v>
      </c>
      <c r="G44">
        <f t="shared" si="10"/>
        <v>144</v>
      </c>
    </row>
    <row r="45" spans="1:7" x14ac:dyDescent="0.25">
      <c r="B45">
        <v>39</v>
      </c>
      <c r="C45">
        <f t="shared" si="8"/>
        <v>142.0069444444444</v>
      </c>
      <c r="D45">
        <v>39</v>
      </c>
      <c r="E45">
        <f t="shared" si="9"/>
        <v>38.716049382716037</v>
      </c>
      <c r="F45">
        <v>60</v>
      </c>
      <c r="G45">
        <f t="shared" si="10"/>
        <v>9</v>
      </c>
    </row>
    <row r="46" spans="1:7" x14ac:dyDescent="0.25">
      <c r="B46">
        <v>22</v>
      </c>
      <c r="C46">
        <f t="shared" si="8"/>
        <v>836.17361111111097</v>
      </c>
      <c r="D46">
        <v>22</v>
      </c>
      <c r="E46">
        <f t="shared" si="9"/>
        <v>116.16049382716051</v>
      </c>
      <c r="F46">
        <v>50</v>
      </c>
      <c r="G46">
        <f t="shared" si="10"/>
        <v>49</v>
      </c>
    </row>
    <row r="47" spans="1:7" x14ac:dyDescent="0.25">
      <c r="B47">
        <v>40</v>
      </c>
      <c r="C47">
        <f t="shared" si="8"/>
        <v>119.17361111111106</v>
      </c>
      <c r="D47">
        <v>31</v>
      </c>
      <c r="E47">
        <f t="shared" si="9"/>
        <v>3.1604938271604968</v>
      </c>
      <c r="F47">
        <v>40</v>
      </c>
      <c r="G47">
        <f t="shared" si="10"/>
        <v>289</v>
      </c>
    </row>
    <row r="48" spans="1:7" x14ac:dyDescent="0.25">
      <c r="B48">
        <v>70</v>
      </c>
      <c r="C48">
        <f t="shared" si="8"/>
        <v>364.1736111111112</v>
      </c>
      <c r="D48">
        <v>28</v>
      </c>
      <c r="E48">
        <f t="shared" si="9"/>
        <v>22.827160493827169</v>
      </c>
      <c r="F48">
        <v>45</v>
      </c>
      <c r="G48">
        <f t="shared" si="10"/>
        <v>144</v>
      </c>
    </row>
    <row r="49" spans="1:7" x14ac:dyDescent="0.25">
      <c r="B49">
        <v>65</v>
      </c>
      <c r="C49">
        <f t="shared" si="8"/>
        <v>198.34027777777786</v>
      </c>
      <c r="D49">
        <v>50</v>
      </c>
      <c r="E49">
        <f t="shared" si="9"/>
        <v>296.60493827160491</v>
      </c>
      <c r="F49">
        <v>55</v>
      </c>
      <c r="G49">
        <f t="shared" si="10"/>
        <v>4</v>
      </c>
    </row>
    <row r="50" spans="1:7" x14ac:dyDescent="0.25">
      <c r="B50">
        <v>55</v>
      </c>
      <c r="C50">
        <f t="shared" si="8"/>
        <v>16.673611111111132</v>
      </c>
      <c r="D50">
        <v>33</v>
      </c>
      <c r="E50">
        <f t="shared" si="9"/>
        <v>4.9382716049382366E-2</v>
      </c>
      <c r="F50">
        <v>45</v>
      </c>
      <c r="G50">
        <f t="shared" si="10"/>
        <v>144</v>
      </c>
    </row>
    <row r="51" spans="1:7" x14ac:dyDescent="0.25">
      <c r="B51">
        <v>40</v>
      </c>
      <c r="C51">
        <f t="shared" si="8"/>
        <v>119.17361111111106</v>
      </c>
      <c r="F51">
        <v>60</v>
      </c>
      <c r="G51">
        <f t="shared" si="10"/>
        <v>9</v>
      </c>
    </row>
    <row r="52" spans="1:7" x14ac:dyDescent="0.25">
      <c r="B52">
        <v>66</v>
      </c>
      <c r="C52">
        <f t="shared" si="8"/>
        <v>227.50694444444451</v>
      </c>
    </row>
    <row r="53" spans="1:7" x14ac:dyDescent="0.25">
      <c r="B53">
        <v>29</v>
      </c>
      <c r="C53">
        <f t="shared" si="8"/>
        <v>480.34027777777766</v>
      </c>
    </row>
    <row r="54" spans="1:7" x14ac:dyDescent="0.25">
      <c r="A54" t="s">
        <v>6</v>
      </c>
      <c r="B54">
        <f>AVERAGEA(B42:B53)</f>
        <v>50.916666666666664</v>
      </c>
      <c r="D54">
        <f>AVERAGEA(D42:D53)</f>
        <v>32.777777777777779</v>
      </c>
      <c r="F54">
        <f>AVERAGEA(F42:F53)</f>
        <v>57</v>
      </c>
    </row>
    <row r="55" spans="1:7" x14ac:dyDescent="0.25">
      <c r="A55" t="s">
        <v>9</v>
      </c>
      <c r="C55">
        <f>SUM(C42:C54)</f>
        <v>3466.9166666666665</v>
      </c>
      <c r="E55">
        <f>SUM(E42:E54)</f>
        <v>1053.5555555555557</v>
      </c>
      <c r="G55">
        <f>SUM(G42:G54)</f>
        <v>2410</v>
      </c>
    </row>
    <row r="56" spans="1:7" x14ac:dyDescent="0.25">
      <c r="A56" s="3" t="s">
        <v>12</v>
      </c>
      <c r="B56" s="4">
        <f>C55+E55+G55</f>
        <v>6930.4722222222226</v>
      </c>
      <c r="C56" s="4"/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Lewis-Clark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 M. Maddy</dc:creator>
  <cp:lastModifiedBy>Luther M. Maddy</cp:lastModifiedBy>
  <dcterms:created xsi:type="dcterms:W3CDTF">2020-07-17T16:37:37Z</dcterms:created>
  <dcterms:modified xsi:type="dcterms:W3CDTF">2020-07-17T16:42:56Z</dcterms:modified>
</cp:coreProperties>
</file>